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い方" state="visible" r:id="rId4"/>
    <sheet sheetId="2" name="労働保険料シミュレーター" state="visible" r:id="rId5"/>
    <sheet sheetId="3" name="年度更新差額シミュレーター" state="visible" r:id="rId6"/>
  </sheets>
  <calcPr calcId="171027"/>
</workbook>
</file>

<file path=xl/sharedStrings.xml><?xml version="1.0" encoding="utf-8"?>
<sst xmlns="http://schemas.openxmlformats.org/spreadsheetml/2006/main" count="78" uniqueCount="68">
  <si>
    <t>労働保険料計算シミュレーター（年度更新対応）</t>
  </si>
  <si>
    <t>無料・登録不要でお使いいただけます（keisan-navi.jp 配布）。</t>
  </si>
  <si>
    <t/>
  </si>
  <si>
    <t>■ シート構成</t>
  </si>
  <si>
    <t>・「使い方」……… このシート</t>
  </si>
  <si>
    <t>・「労働保険料シミュレーター」……… 業種と年間賃金総額から雇用保険料・労災保険料の事業主負担を計算するシート</t>
  </si>
  <si>
    <t>・「年度更新差額シミュレーター」……… 前年度の確定保険料と申告済概算保険料の差額、当年度の概算保険料、7月10日までの納付合計を計算するシート</t>
  </si>
  <si>
    <t>■ 使い方</t>
  </si>
  <si>
    <t>1. 黄色のセル（入力欄）に業種・年間賃金総額などを入力します</t>
  </si>
  <si>
    <t>2. 業種はプルダウンから選択します（直接入力するとエラーになります）</t>
  </si>
  <si>
    <t>3. 計算結果は自動で再計算されます</t>
  </si>
  <si>
    <t>■ 計算根拠（すべて公的機関の一次情報に基づく）</t>
  </si>
  <si>
    <t>・雇用保険料率（令和8年度・2026年4月1日〜2027年3月31日）</t>
  </si>
  <si>
    <t xml:space="preserve">　出典: 厚生労働省「雇用保険料率について」 https://www.mhlw.go.jp/stf/seisakunitsuite/bunya/0000108634.html</t>
  </si>
  <si>
    <t xml:space="preserve">　料率表PDF: https://www.mhlw.go.jp/content/001692566.pdf（2026-09-04確認）</t>
  </si>
  <si>
    <t xml:space="preserve">　一般事業: 事業主0.85%・労働者0.50%（合計1.35%）</t>
  </si>
  <si>
    <t xml:space="preserve">　農林水産業・清酒製造業: 事業主0.95%・労働者0.60%（合計1.55%）</t>
  </si>
  <si>
    <t xml:space="preserve">　建設業: 事業主1.05%・労働者0.60%（合計1.65%）</t>
  </si>
  <si>
    <t>・労災保険料率（業種別代表値・令和6年4月1日施行・令和8年度も変更なし）</t>
  </si>
  <si>
    <t xml:space="preserve">　出典: 厚生労働省「労災保険率表」 https://www.mhlw.go.jp/content/rousaihokenritu_r05.pdf（2026-09-04確認）</t>
  </si>
  <si>
    <t xml:space="preserve">　事務・金融・保険・卸売・小売・飲食業: 0.3%／製造業: 0.6%／建設業（建築事業）: 0.95%／</t>
  </si>
  <si>
    <t xml:space="preserve">　運輸業（交通運輸事業）: 0.4%／介護・福祉: 0.8%／その他: 0.5%</t>
  </si>
  <si>
    <t xml:space="preserve">　※ 建設業は工事内容により6/1,000〜34/1,000（0.6%〜3.4%）、運輸業は港湾荷役等で</t>
  </si>
  <si>
    <t xml:space="preserve">　　最大12/1,000（1.2%）まで幅があります。正確な料率は貴社の労働保険番号にひもづく</t>
  </si>
  <si>
    <t xml:space="preserve">　　業種区分（労働局から通知）でご確認ください。</t>
  </si>
  <si>
    <t>■ 2026-09-04是正について</t>
  </si>
  <si>
    <t>・本シート作成の検証過程で、サイト本体（ブラウザ版ツール）の労災保険料率の代表値に</t>
  </si>
  <si>
    <t xml:space="preserve">　誤りが見つかったため是正しました（飲食業0.6%→0.3%、建設業3.5%→0.95%、運輸業1.2%→0.4%）。</t>
  </si>
  <si>
    <t xml:space="preserve">　本シートは是正後の正しい値を使用しています。</t>
  </si>
  <si>
    <t>■ 注意事項</t>
  </si>
  <si>
    <t>・本シートは概算計算用です。実際の保険料は賃金の増減・雇用保険の加入/除外者の有無・</t>
  </si>
  <si>
    <t xml:space="preserve">　メリット制の適用等により異なります。</t>
  </si>
  <si>
    <t>最終更新日: 2026-09-04</t>
  </si>
  <si>
    <t>提供元: 計算ナビ（https://keisan-navi.jp/rodo/rodohoken/excel/）</t>
  </si>
  <si>
    <t>労働保険料シミュレーター（雇用保険料＋労災保険料）</t>
  </si>
  <si>
    <t>① 業種を選択してください</t>
  </si>
  <si>
    <t>雇用保険の事業種別</t>
  </si>
  <si>
    <t>一般事業</t>
  </si>
  <si>
    <t>具体的な業種（労災保険料率）</t>
  </si>
  <si>
    <t>事務・金融・保険</t>
  </si>
  <si>
    <t>年間賃金総額（万円）</t>
  </si>
  <si>
    <t>全従業員の基本給・残業代・賞与・各種手当の合計額。退職金・出張旅費は含めません。</t>
  </si>
  <si>
    <t>従業員数（人）</t>
  </si>
  <si>
    <t>計算結果</t>
  </si>
  <si>
    <t>雇用保険料（事業主負担）</t>
  </si>
  <si>
    <t>出典: 厚生労働省「雇用保険料率について」（令和8年度）</t>
  </si>
  <si>
    <t>雇用保険料（労働者負担）</t>
  </si>
  <si>
    <t>労災保険料（全額事業主負担）</t>
  </si>
  <si>
    <t>出典: 厚生労働省「労災保険率表」（業種別代表値・令和8年度も変更なし）</t>
  </si>
  <si>
    <t>合計保険料（事業主負担）</t>
  </si>
  <si>
    <t>1人あたり月額目安</t>
  </si>
  <si>
    <t>年度更新差額シミュレーター（確定保険料と概算保険料の差額）</t>
  </si>
  <si>
    <t>① 前年度の確定精算</t>
  </si>
  <si>
    <t>前年度 申告済概算保険料（円）</t>
  </si>
  <si>
    <t>前年度の雇用保険 事業種別</t>
  </si>
  <si>
    <t>前年度の業種（労災保険料率）</t>
  </si>
  <si>
    <t>前年度 実際の年間賃金総額（万円）</t>
  </si>
  <si>
    <t>② 当年度の概算（見込み）</t>
  </si>
  <si>
    <t>当年度の雇用保険 事業種別</t>
  </si>
  <si>
    <t>当年度の業種（労災保険料率）</t>
  </si>
  <si>
    <t>当年度 見込み年間賃金総額（万円）</t>
  </si>
  <si>
    <t>前年度 確定保険料</t>
  </si>
  <si>
    <t>出典: 厚生労働省「雇用保険料率について」・「労災保険率表」（令和8年度）</t>
  </si>
  <si>
    <t>申告済概算との差額（プラス=追加納付）</t>
  </si>
  <si>
    <t>当年度 概算保険料</t>
  </si>
  <si>
    <t>7月10日までの納付合計</t>
  </si>
  <si>
    <t>納付期限は毎年7月10日（延納の場合は第1期分）。土日祝の場合は翌開庁日。</t>
  </si>
  <si>
    <t>延納（分割）可否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</si>
</sst>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円&quot;"/>
  </numFmts>
  <fonts count="10" x14ac:knownFonts="1">
    <font>
      <color theme="1"/>
      <family val="2"/>
      <scheme val="minor"/>
      <sz val="11"/>
      <name val="Calibri"/>
    </font>
    <font>
      <b/>
      <color rgb="FF111827"/>
      <sz val="16"/>
    </font>
    <font>
      <b/>
    </font>
    <font>
      <b/>
      <color rgb="FF111827"/>
      <sz val="13"/>
    </font>
    <font>
      <color rgb="FF334155"/>
    </font>
    <font>
      <b/>
      <color rgb="FF1D4ED8"/>
    </font>
    <font>
      <i/>
      <color rgb="FF64748B"/>
      <sz val="9"/>
    </font>
    <font>
      <b/>
      <sz val="12"/>
    </font>
    <font>
      <color rgb="FF1E293B"/>
      <sz val="11"/>
    </font>
    <font>
      <b/>
      <color rgb="FF166534"/>
      <sz val="13"/>
    </font>
  </fonts>
  <fills count="4">
    <fill>
      <patternFill patternType="none"/>
    </fill>
    <fill>
      <patternFill patternType="gray125"/>
    </fill>
    <fill>
      <patternFill patternType="solid">
        <fgColor rgb="FFFFF3C4"/>
      </patternFill>
    </fill>
    <fill>
      <patternFill patternType="solid">
        <fgColor rgb="FFEFF6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wrapText="1"/>
    </xf>
    <xf numFmtId="1" fontId="5" fillId="2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7" fillId="3" borderId="0" xfId="0" applyFont="1" applyFill="1"/>
    <xf numFmtId="164" fontId="8" fillId="3" borderId="1" xfId="0" applyNumberFormat="1" applyFont="1" applyFill="1" applyBorder="1" applyAlignment="1">
      <alignment horizontal="right" vertical="center"/>
    </xf>
    <xf numFmtId="0" fontId="6" fillId="0" borderId="0" xfId="0" applyFont="1"/>
    <xf numFmtId="164" fontId="9" fillId="3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0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4" customWidth="1"/>
    <col min="2" max="2" width="94" customWidth="1"/>
  </cols>
  <sheetData>
    <row r="1" spans="2:2" s="1" customFormat="1" x14ac:dyDescent="0.25">
      <c r="B1" s="1" t="s">
        <v>0</v>
      </c>
    </row>
    <row r="3" spans="2:2" x14ac:dyDescent="0.25">
      <c r="B3" s="2" t="s">
        <v>1</v>
      </c>
    </row>
    <row r="4" spans="2:2" x14ac:dyDescent="0.25">
      <c r="B4" s="2" t="s">
        <v>2</v>
      </c>
    </row>
    <row r="5" spans="2:2" x14ac:dyDescent="0.25">
      <c r="B5" s="3" t="s">
        <v>3</v>
      </c>
    </row>
    <row r="6" spans="2:2" x14ac:dyDescent="0.25">
      <c r="B6" s="2" t="s">
        <v>4</v>
      </c>
    </row>
    <row r="7" spans="2:2" x14ac:dyDescent="0.25">
      <c r="B7" s="2" t="s">
        <v>5</v>
      </c>
    </row>
    <row r="8" spans="2:2" x14ac:dyDescent="0.25">
      <c r="B8" s="2" t="s">
        <v>6</v>
      </c>
    </row>
    <row r="9" spans="2:2" x14ac:dyDescent="0.25">
      <c r="B9" s="2" t="s">
        <v>2</v>
      </c>
    </row>
    <row r="10" spans="2:2" x14ac:dyDescent="0.25">
      <c r="B10" s="3" t="s">
        <v>7</v>
      </c>
    </row>
    <row r="11" spans="2:2" x14ac:dyDescent="0.25">
      <c r="B11" s="2" t="s">
        <v>8</v>
      </c>
    </row>
    <row r="12" spans="2:2" x14ac:dyDescent="0.25">
      <c r="B12" s="2" t="s">
        <v>9</v>
      </c>
    </row>
    <row r="13" spans="2:2" x14ac:dyDescent="0.25">
      <c r="B13" s="2" t="s">
        <v>10</v>
      </c>
    </row>
    <row r="14" spans="2:2" x14ac:dyDescent="0.25">
      <c r="B14" s="2" t="s">
        <v>2</v>
      </c>
    </row>
    <row r="15" spans="2:2" x14ac:dyDescent="0.25">
      <c r="B15" s="3" t="s">
        <v>11</v>
      </c>
    </row>
    <row r="16" spans="2:2" x14ac:dyDescent="0.25">
      <c r="B16" s="2" t="s">
        <v>12</v>
      </c>
    </row>
    <row r="17" spans="2:2" x14ac:dyDescent="0.25">
      <c r="B17" s="2" t="s">
        <v>13</v>
      </c>
    </row>
    <row r="18" spans="2:2" x14ac:dyDescent="0.25">
      <c r="B18" s="2" t="s">
        <v>14</v>
      </c>
    </row>
    <row r="19" spans="2:2" x14ac:dyDescent="0.25">
      <c r="B19" s="2" t="s">
        <v>15</v>
      </c>
    </row>
    <row r="20" spans="2:2" x14ac:dyDescent="0.25">
      <c r="B20" s="2" t="s">
        <v>16</v>
      </c>
    </row>
    <row r="21" spans="2:2" x14ac:dyDescent="0.25">
      <c r="B21" s="2" t="s">
        <v>17</v>
      </c>
    </row>
    <row r="22" spans="2:2" x14ac:dyDescent="0.25">
      <c r="B22" s="2" t="s">
        <v>18</v>
      </c>
    </row>
    <row r="23" spans="2:2" x14ac:dyDescent="0.25">
      <c r="B23" s="2" t="s">
        <v>19</v>
      </c>
    </row>
    <row r="24" spans="2:2" x14ac:dyDescent="0.25">
      <c r="B24" s="2" t="s">
        <v>20</v>
      </c>
    </row>
    <row r="25" spans="2:2" x14ac:dyDescent="0.25">
      <c r="B25" s="2" t="s">
        <v>21</v>
      </c>
    </row>
    <row r="26" spans="2:2" x14ac:dyDescent="0.25">
      <c r="B26" s="2" t="s">
        <v>22</v>
      </c>
    </row>
    <row r="27" spans="2:2" x14ac:dyDescent="0.25">
      <c r="B27" s="2" t="s">
        <v>23</v>
      </c>
    </row>
    <row r="28" spans="2:2" x14ac:dyDescent="0.25">
      <c r="B28" s="2" t="s">
        <v>24</v>
      </c>
    </row>
    <row r="29" spans="2:2" x14ac:dyDescent="0.25">
      <c r="B29" s="2" t="s">
        <v>2</v>
      </c>
    </row>
    <row r="30" spans="2:2" x14ac:dyDescent="0.25">
      <c r="B30" s="3" t="s">
        <v>25</v>
      </c>
    </row>
    <row r="31" spans="2:2" x14ac:dyDescent="0.25">
      <c r="B31" s="2" t="s">
        <v>26</v>
      </c>
    </row>
    <row r="32" spans="2:2" x14ac:dyDescent="0.25">
      <c r="B32" s="2" t="s">
        <v>27</v>
      </c>
    </row>
    <row r="33" spans="2:2" x14ac:dyDescent="0.25">
      <c r="B33" s="2" t="s">
        <v>28</v>
      </c>
    </row>
    <row r="34" spans="2:2" x14ac:dyDescent="0.25">
      <c r="B34" s="2" t="s">
        <v>2</v>
      </c>
    </row>
    <row r="35" spans="2:2" x14ac:dyDescent="0.25">
      <c r="B35" s="3" t="s">
        <v>29</v>
      </c>
    </row>
    <row r="36" spans="2:2" x14ac:dyDescent="0.25">
      <c r="B36" s="2" t="s">
        <v>30</v>
      </c>
    </row>
    <row r="37" spans="2:2" x14ac:dyDescent="0.25">
      <c r="B37" s="2" t="s">
        <v>31</v>
      </c>
    </row>
    <row r="38" spans="2:2" x14ac:dyDescent="0.25">
      <c r="B38" s="2" t="s">
        <v>2</v>
      </c>
    </row>
    <row r="39" spans="2:2" x14ac:dyDescent="0.25">
      <c r="B39" s="2" t="s">
        <v>32</v>
      </c>
    </row>
    <row r="40" spans="2:2" x14ac:dyDescent="0.25">
      <c r="B40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32" customWidth="1"/>
    <col min="2" max="2" width="20" customWidth="1"/>
    <col min="3" max="3" width="42" customWidth="1"/>
  </cols>
  <sheetData>
    <row r="1" spans="1:1" s="4" customFormat="1" x14ac:dyDescent="0.25">
      <c r="A1" s="4" t="s">
        <v>34</v>
      </c>
    </row>
    <row r="3" spans="1:1" x14ac:dyDescent="0.25">
      <c r="A3" s="5" t="s">
        <v>35</v>
      </c>
    </row>
    <row r="4" spans="1:2" x14ac:dyDescent="0.25">
      <c r="A4" s="6" t="s">
        <v>36</v>
      </c>
      <c r="B4" s="7" t="s">
        <v>37</v>
      </c>
    </row>
    <row r="5" spans="1:2" x14ac:dyDescent="0.25">
      <c r="A5" s="6" t="s">
        <v>38</v>
      </c>
      <c r="B5" s="7" t="s">
        <v>39</v>
      </c>
    </row>
    <row r="7" spans="1:3" x14ac:dyDescent="0.25">
      <c r="A7" s="6" t="s">
        <v>40</v>
      </c>
      <c r="B7" s="8">
        <v>3000</v>
      </c>
      <c r="C7" s="9" t="s">
        <v>41</v>
      </c>
    </row>
    <row r="8" spans="1:2" x14ac:dyDescent="0.25">
      <c r="A8" s="6" t="s">
        <v>42</v>
      </c>
      <c r="B8" s="10">
        <v>10</v>
      </c>
    </row>
    <row r="10" spans="1:2" s="11" customFormat="1" x14ac:dyDescent="0.25">
      <c r="A10" s="12" t="s">
        <v>43</v>
      </c>
      <c r="B10" s="12"/>
    </row>
    <row r="11" spans="1:3" x14ac:dyDescent="0.25">
      <c r="A11" s="6" t="s">
        <v>44</v>
      </c>
      <c r="B11" s="13">
        <f>ROUND(B7*10000*(IF(B4="一般事業",0.0085,IF(B4="農林水産業",0.0095,IF(B4="清酒製造業",0.0095,0.0105)))),0)</f>
      </c>
      <c r="C11" s="14" t="s">
        <v>45</v>
      </c>
    </row>
    <row r="12" spans="1:2" x14ac:dyDescent="0.25">
      <c r="A12" s="6" t="s">
        <v>46</v>
      </c>
      <c r="B12" s="13">
        <f>ROUND(B7*10000*(IF(B4="一般事業",0.005,IF(B4="農林水産業",0.006,IF(B4="清酒製造業",0.006,0.006)))),0)</f>
      </c>
    </row>
    <row r="13" spans="1:3" x14ac:dyDescent="0.25">
      <c r="A13" s="6" t="s">
        <v>47</v>
      </c>
      <c r="B13" s="13">
        <f>ROUND(B7*10000*(IF(B5="事務・金融・保険",0.003,IF(B5="卸売業",0.003,IF(B5="小売業",0.003,IF(B5="飲食業",0.003,IF(B5="製造業",0.006,IF(B5="建設業・建築工事",0.0095,IF(B5="運輸業・貨物運送",0.004,IF(B5="介護・福祉",0.008,0.005))))))))),0)</f>
      </c>
      <c r="C13" s="14" t="s">
        <v>48</v>
      </c>
    </row>
    <row r="14" spans="1:2" x14ac:dyDescent="0.25">
      <c r="A14" s="6" t="s">
        <v>49</v>
      </c>
      <c r="B14" s="15">
        <f>B11+B13</f>
      </c>
    </row>
    <row r="15" spans="1:2" x14ac:dyDescent="0.25">
      <c r="A15" s="6" t="s">
        <v>50</v>
      </c>
      <c r="B15" s="13">
        <f>IF(B8&gt;0,ROUND(B14/B8/12,0),0)</f>
      </c>
    </row>
  </sheetData>
  <dataValidations count="2">
    <dataValidation type="list" showErrorMessage="1" errorTitle="入力エラー" error="次のいずれかを選択してください: 一般事業 / 農林水産業 / 清酒製造業 / 建設業" sqref="B4">
      <formula1>"一般事業,農林水産業,清酒製造業,建設業"</formula1>
    </dataValidation>
    <dataValidation type="list" showErrorMessage="1" errorTitle="入力エラー" error="次のいずれかを選択してください: 事務・金融・保険 / 卸売業 / 小売業 / 飲食業 / 製造業 / 建設業・建築工事 / 運輸業・貨物運送 / 介護・福祉 / その他" sqref="B5">
      <formula1>"事務・金融・保険,卸売業,小売業,飲食業,製造業,建設業・建築工事,運輸業・貨物運送,介護・福祉,その他"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 showGridLines="0">
      <pane topLeftCell="A1" activePane="bottomLeft" state="frozen"/>
      <selection pane="bottomLeft"/>
    </sheetView>
  </sheetViews>
  <sheetFormatPr defaultRowHeight="20" outlineLevelRow="0" outlineLevelCol="0" x14ac:dyDescent="55" customHeight="1"/>
  <cols>
    <col min="1" max="1" width="34" customWidth="1"/>
    <col min="2" max="2" width="22" customWidth="1"/>
    <col min="3" max="3" width="40" customWidth="1"/>
  </cols>
  <sheetData>
    <row r="1" spans="1:1" s="4" customFormat="1" x14ac:dyDescent="0.25">
      <c r="A1" s="4" t="s">
        <v>51</v>
      </c>
    </row>
    <row r="3" spans="1:1" x14ac:dyDescent="0.25">
      <c r="A3" s="5" t="s">
        <v>52</v>
      </c>
    </row>
    <row r="4" spans="1:2" x14ac:dyDescent="0.25">
      <c r="A4" s="6" t="s">
        <v>53</v>
      </c>
      <c r="B4" s="16">
        <v>300000</v>
      </c>
    </row>
    <row r="5" spans="1:2" x14ac:dyDescent="0.25">
      <c r="A5" s="6" t="s">
        <v>54</v>
      </c>
      <c r="B5" s="7" t="s">
        <v>37</v>
      </c>
    </row>
    <row r="6" spans="1:2" x14ac:dyDescent="0.25">
      <c r="A6" s="6" t="s">
        <v>55</v>
      </c>
      <c r="B6" s="7" t="s">
        <v>39</v>
      </c>
    </row>
    <row r="7" spans="1:2" x14ac:dyDescent="0.25">
      <c r="A7" s="6" t="s">
        <v>56</v>
      </c>
      <c r="B7" s="8">
        <v>3000</v>
      </c>
    </row>
    <row r="9" spans="1:1" x14ac:dyDescent="0.25">
      <c r="A9" s="5" t="s">
        <v>57</v>
      </c>
    </row>
    <row r="10" spans="1:2" x14ac:dyDescent="0.25">
      <c r="A10" s="6" t="s">
        <v>58</v>
      </c>
      <c r="B10" s="7" t="s">
        <v>37</v>
      </c>
    </row>
    <row r="11" spans="1:2" x14ac:dyDescent="0.25">
      <c r="A11" s="6" t="s">
        <v>59</v>
      </c>
      <c r="B11" s="7" t="s">
        <v>39</v>
      </c>
    </row>
    <row r="12" spans="1:2" x14ac:dyDescent="0.25">
      <c r="A12" s="6" t="s">
        <v>60</v>
      </c>
      <c r="B12" s="8">
        <v>3000</v>
      </c>
    </row>
    <row r="14" spans="1:2" s="11" customFormat="1" x14ac:dyDescent="0.25">
      <c r="A14" s="12" t="s">
        <v>43</v>
      </c>
      <c r="B14" s="12"/>
    </row>
    <row r="15" spans="1:3" x14ac:dyDescent="0.25">
      <c r="A15" s="6" t="s">
        <v>61</v>
      </c>
      <c r="B15" s="13">
        <f>ROUND(B7*10000*(IF(B5="一般事業",0.0135,IF(B5="農林水産業",0.0155,IF(B5="清酒製造業",0.0155,0.0165)))),0)+ROUND(B7*10000*(IF(B6="事務・金融・保険",0.003,IF(B6="卸売業",0.003,IF(B6="小売業",0.003,IF(B6="飲食業",0.003,IF(B6="製造業",0.006,IF(B6="建設業・建築工事",0.0095,IF(B6="運輸業・貨物運送",0.004,IF(B6="介護・福祉",0.008,0.005))))))))),0)</f>
      </c>
      <c r="C15" s="14" t="s">
        <v>62</v>
      </c>
    </row>
    <row r="16" spans="1:2" x14ac:dyDescent="0.25">
      <c r="A16" s="6" t="s">
        <v>63</v>
      </c>
      <c r="B16" s="13">
        <f>B15-B4</f>
      </c>
    </row>
    <row r="17" spans="1:2" x14ac:dyDescent="0.25">
      <c r="A17" s="6" t="s">
        <v>64</v>
      </c>
      <c r="B17" s="13">
        <f>ROUND(B12*10000*(IF(B10="一般事業",0.0135,IF(B10="農林水産業",0.0155,IF(B10="清酒製造業",0.0155,0.0165)))),0)+ROUND(B12*10000*(IF(B11="事務・金融・保険",0.003,IF(B11="卸売業",0.003,IF(B11="小売業",0.003,IF(B11="飲食業",0.003,IF(B11="製造業",0.006,IF(B11="建設業・建築工事",0.0095,IF(B11="運輸業・貨物運送",0.004,IF(B11="介護・福祉",0.008,0.005))))))))),0)</f>
      </c>
    </row>
    <row r="18" spans="1:3" x14ac:dyDescent="0.25">
      <c r="A18" s="6" t="s">
        <v>65</v>
      </c>
      <c r="B18" s="15">
        <f>MAX(B16,0)+MAX(B17-MAX(-B16,0),0)</f>
      </c>
      <c r="C18" s="9" t="s">
        <v>66</v>
      </c>
    </row>
    <row r="19" spans="1:2" x14ac:dyDescent="0.25">
      <c r="A19" s="6" t="s">
        <v>67</v>
      </c>
      <c r="B19" s="17">
        <f>IF(B17&gt;=400000,"可能（3回分割）","不可（40万円未満）")</f>
      </c>
    </row>
  </sheetData>
  <dataValidations count="4">
    <dataValidation type="list" showErrorMessage="1" errorTitle="入力エラー" error="次のいずれかを選択してください: 一般事業 / 農林水産業 / 清酒製造業 / 建設業" sqref="B10">
      <formula1>"一般事業,農林水産業,清酒製造業,建設業"</formula1>
    </dataValidation>
    <dataValidation type="list" showErrorMessage="1" errorTitle="入力エラー" error="次のいずれかを選択してください: 事務・金融・保険 / 卸売業 / 小売業 / 飲食業 / 製造業 / 建設業・建築工事 / 運輸業・貨物運送 / 介護・福祉 / その他" sqref="B11">
      <formula1>"事務・金融・保険,卸売業,小売業,飲食業,製造業,建設業・建築工事,運輸業・貨物運送,介護・福祉,その他"</formula1>
    </dataValidation>
    <dataValidation type="list" showErrorMessage="1" errorTitle="入力エラー" error="次のいずれかを選択してください: 一般事業 / 農林水産業 / 清酒製造業 / 建設業" sqref="B5">
      <formula1>"一般事業,農林水産業,清酒製造業,建設業"</formula1>
    </dataValidation>
    <dataValidation type="list" showErrorMessage="1" errorTitle="入力エラー" error="次のいずれかを選択してください: 事務・金融・保険 / 卸売業 / 小売業 / 飲食業 / 製造業 / 建設業・建築工事 / 運輸業・貨物運送 / 介護・福祉 / その他" sqref="B6">
      <formula1>"事務・金融・保険,卸売業,小売業,飲食業,製造業,建設業・建築工事,運輸業・貨物運送,介護・福祉,その他"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使い方</vt:lpstr>
      <vt:lpstr>労働保険料シミュレーター</vt:lpstr>
      <vt:lpstr>年度更新差額シミュレーター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計算ナビ（keisan-navi.jp）</dc:creator>
  <dc:title/>
  <dc:subject/>
  <dc:description/>
  <cp:keywords/>
  <cp:category/>
  <cp:lastModifiedBy>Unknown</cp:lastModifiedBy>
  <dcterms:created xsi:type="dcterms:W3CDTF">2026-09-04T00:00:00Z</dcterms:created>
  <dcterms:modified xsi:type="dcterms:W3CDTF">2026-09-04T00:00:00Z</dcterms:modified>
</cp:coreProperties>
</file>