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使い方" state="visible" r:id="rId4"/>
    <sheet sheetId="2" name="複利シミュレーター" state="visible" r:id="rId5"/>
    <sheet sheetId="3" name="FVテンプレート集" state="visible" r:id="rId6"/>
  </sheets>
  <calcPr calcId="171027"/>
</workbook>
</file>

<file path=xl/sharedStrings.xml><?xml version="1.0" encoding="utf-8"?>
<sst xmlns="http://schemas.openxmlformats.org/spreadsheetml/2006/main" count="62" uniqueCount="58">
  <si>
    <t>複利計算エクセルテンプレート集</t>
  </si>
  <si>
    <t>無料・登録不要でお使いいただけます（keisan-navi.jp 配布）。</t>
  </si>
  <si>
    <t/>
  </si>
  <si>
    <t>■ シート構成</t>
  </si>
  <si>
    <t>・「使い方」……… このシート</t>
  </si>
  <si>
    <t>・「複利シミュレーター」……… 元本・年利・期間・毎月積立額を入力すると将来資産額を自動計算するシート（年次推移表つき）</t>
  </si>
  <si>
    <t>・「FVテンプレート集」……… サイト本文と同じ5パターンのFV関数テンプレート。数式が入っているのでそのまま使え、コピーして別のシートにも貼り付けられます</t>
  </si>
  <si>
    <t>■ 入力セルについて</t>
  </si>
  <si>
    <t>黄色の背景のセルが入力欄です。数値を書き換えると自動で再計算されます。</t>
  </si>
  <si>
    <t>青系の背景のセルは計算結果（数式）です。数式を壊さないよう直接編集しないでください。</t>
  </si>
  <si>
    <t>■ 前提・注意事項</t>
  </si>
  <si>
    <t>・FV関数は「毎期一定の利率で増える」前提の概算計算です。実際の投資信託・株式の運用成果を保証するものではありません。</t>
  </si>
  <si>
    <t>・税金（課税口座は運用益に約20.315%）・信託報酬・為替変動はこの計算式に含まれていません。</t>
  </si>
  <si>
    <t>・本テンプレートの数式は keisan-navi.jp の複利計算ツール（/toushi/fukuri/）と同じ計算方法に基づいて作成・検証しています。</t>
  </si>
  <si>
    <t>最終更新日: 2026-09-04</t>
  </si>
  <si>
    <t>提供元: 計算ナビ（https://keisan-navi.jp/toushi/fukuri/excel/template/）</t>
  </si>
  <si>
    <t>複利シミュレーター（元本・積立・期間を入力）</t>
  </si>
  <si>
    <t>入力</t>
  </si>
  <si>
    <t>元本（万円）</t>
  </si>
  <si>
    <t>年利（%）</t>
  </si>
  <si>
    <t>期間（年）</t>
  </si>
  <si>
    <t>毎月積立額（万円）</t>
  </si>
  <si>
    <t>複利頻度（積立額が0のときのみ有効）</t>
  </si>
  <si>
    <t>月1回(年12回)</t>
  </si>
  <si>
    <t>※毎月積立額に0以外を入れた場合、サイトのブラウザツールと同じ仕様で「月次複利」に固定されます。</t>
  </si>
  <si>
    <t>複利回数n（自動）</t>
  </si>
  <si>
    <t>計算結果</t>
  </si>
  <si>
    <t>将来の資産額</t>
  </si>
  <si>
    <t>元本・積立合計</t>
  </si>
  <si>
    <t>運用益（将来資産−元本合計）</t>
  </si>
  <si>
    <t>年次推移表（最大30年分・期間を超える行は空欄）</t>
  </si>
  <si>
    <t>経過年数</t>
  </si>
  <si>
    <t>資産残高</t>
  </si>
  <si>
    <t>元本・積立累計</t>
  </si>
  <si>
    <t>運用益累計</t>
  </si>
  <si>
    <t>コピペで使えるFV関数テンプレート集（数式入り・そのまま計算されます）</t>
  </si>
  <si>
    <t>パターン</t>
  </si>
  <si>
    <t>数式（セルをクリックすると数式バーに表示されます）</t>
  </si>
  <si>
    <t>前提条件</t>
  </si>
  <si>
    <t>1. 基本：積立なし・月次複利</t>
  </si>
  <si>
    <t>=FV(5%/12,20*12,0,-1000000)</t>
  </si>
  <si>
    <t>元本100万円・年利5%・20年・積立なし・月次複利</t>
  </si>
  <si>
    <t>2. 積立あり・月次複利</t>
  </si>
  <si>
    <t>=FV(5%/12,20*12,-30000,-1000000)</t>
  </si>
  <si>
    <t>元本100万円＋月3万円積立・年利5%・20年・月次複利</t>
  </si>
  <si>
    <t>3. 積立のみ（元本0・月次複利）</t>
  </si>
  <si>
    <t>=FV(5%/12,30*12,-30000,0)</t>
  </si>
  <si>
    <t>元本0・月3万円積立・年利5%・30年</t>
  </si>
  <si>
    <t>4. 年次複利</t>
  </si>
  <si>
    <t>=FV(7%,30,0,-1000000)</t>
  </si>
  <si>
    <t>元本100万円・年利7%・30年・年次複利</t>
  </si>
  <si>
    <t>5. 月次複利・汎用（セル参照版）</t>
  </si>
  <si>
    <t>元本(万円) B11</t>
  </si>
  <si>
    <t>年利(%) C11</t>
  </si>
  <si>
    <t>期間(年) D11</t>
  </si>
  <si>
    <t>月積立(万円) E11</t>
  </si>
  <si>
    <t>将来価値（汎用式の計算結果）</t>
  </si>
  <si>
    <t>既定値は「2. 積立あり・月次複利」と同じ条件です。数値を書き換えて再計算できます。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</si>
</sst>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&quot;円&quot;"/>
    <numFmt numFmtId="166" formatCode="0&quot;年&quot;"/>
  </numFmts>
  <fonts count="12" x14ac:knownFonts="1">
    <font>
      <color theme="1"/>
      <family val="2"/>
      <scheme val="minor"/>
      <sz val="11"/>
      <name val="Calibri"/>
    </font>
    <font>
      <b/>
      <color rgb="FF111827"/>
      <sz val="16"/>
    </font>
    <font>
      <b/>
    </font>
    <font>
      <b/>
      <color rgb="FF111827"/>
      <sz val="14"/>
    </font>
    <font>
      <color rgb="FF334155"/>
    </font>
    <font>
      <b/>
      <color rgb="FF1D4ED8"/>
    </font>
    <font>
      <i/>
      <color rgb="FF64748B"/>
      <sz val="9"/>
    </font>
    <font>
      <color rgb="FF1E293B"/>
      <sz val="11"/>
    </font>
    <font>
      <b/>
      <color rgb="FF166534"/>
      <sz val="13"/>
    </font>
    <font>
      <b/>
      <color rgb="FFFFFFFF"/>
    </font>
    <font>
      <b/>
      <color rgb="FF111827"/>
      <sz val="13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FFF3C4"/>
      </patternFill>
    </fill>
    <fill>
      <patternFill patternType="solid">
        <fgColor rgb="FFEFF6FF"/>
      </patternFill>
    </fill>
    <fill>
      <patternFill patternType="solid">
        <fgColor rgb="FF1F6E62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wrapText="1"/>
    </xf>
    <xf numFmtId="1" fontId="7" fillId="3" borderId="1" xfId="0" applyNumberFormat="1" applyFont="1" applyFill="1" applyBorder="1" applyAlignment="1">
      <alignment horizontal="right" vertical="center"/>
    </xf>
    <xf numFmtId="165" fontId="8" fillId="3" borderId="1" xfId="0" applyNumberFormat="1" applyFont="1" applyFill="1" applyBorder="1" applyAlignment="1">
      <alignment horizontal="right" vertical="center"/>
    </xf>
    <xf numFmtId="165" fontId="7" fillId="3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workbookViewId="0" showGridLines="0">
      <pane topLeftCell="A1" activePane="bottomLeft" state="frozen"/>
      <selection pane="bottomLeft"/>
    </sheetView>
  </sheetViews>
  <sheetFormatPr defaultRowHeight="20" outlineLevelRow="0" outlineLevelCol="0" x14ac:dyDescent="55" customHeight="1"/>
  <cols>
    <col min="1" max="1" width="4" customWidth="1"/>
    <col min="2" max="2" width="90" customWidth="1"/>
  </cols>
  <sheetData>
    <row r="1" spans="2:2" s="1" customFormat="1" x14ac:dyDescent="0.25">
      <c r="B1" s="1" t="s">
        <v>0</v>
      </c>
    </row>
    <row r="3" spans="2:2" x14ac:dyDescent="0.25">
      <c r="B3" s="2" t="s">
        <v>1</v>
      </c>
    </row>
    <row r="4" spans="2:2" x14ac:dyDescent="0.25">
      <c r="B4" s="2" t="s">
        <v>2</v>
      </c>
    </row>
    <row r="5" spans="2:2" x14ac:dyDescent="0.25">
      <c r="B5" s="3" t="s">
        <v>3</v>
      </c>
    </row>
    <row r="6" spans="2:2" x14ac:dyDescent="0.25">
      <c r="B6" s="2" t="s">
        <v>4</v>
      </c>
    </row>
    <row r="7" spans="2:2" x14ac:dyDescent="0.25">
      <c r="B7" s="2" t="s">
        <v>5</v>
      </c>
    </row>
    <row r="8" spans="2:2" x14ac:dyDescent="0.25">
      <c r="B8" s="2" t="s">
        <v>6</v>
      </c>
    </row>
    <row r="9" spans="2:2" x14ac:dyDescent="0.25">
      <c r="B9" s="2" t="s">
        <v>2</v>
      </c>
    </row>
    <row r="10" spans="2:2" x14ac:dyDescent="0.25">
      <c r="B10" s="3" t="s">
        <v>7</v>
      </c>
    </row>
    <row r="11" spans="2:2" x14ac:dyDescent="0.25">
      <c r="B11" s="2" t="s">
        <v>8</v>
      </c>
    </row>
    <row r="12" spans="2:2" x14ac:dyDescent="0.25">
      <c r="B12" s="2" t="s">
        <v>9</v>
      </c>
    </row>
    <row r="13" spans="2:2" x14ac:dyDescent="0.25">
      <c r="B13" s="2" t="s">
        <v>2</v>
      </c>
    </row>
    <row r="14" spans="2:2" x14ac:dyDescent="0.25">
      <c r="B14" s="3" t="s">
        <v>10</v>
      </c>
    </row>
    <row r="15" spans="2:2" x14ac:dyDescent="0.25">
      <c r="B15" s="2" t="s">
        <v>11</v>
      </c>
    </row>
    <row r="16" spans="2:2" x14ac:dyDescent="0.25">
      <c r="B16" s="2" t="s">
        <v>12</v>
      </c>
    </row>
    <row r="17" spans="2:2" x14ac:dyDescent="0.25">
      <c r="B17" s="2" t="s">
        <v>13</v>
      </c>
    </row>
    <row r="18" spans="2:2" x14ac:dyDescent="0.25">
      <c r="B18" s="2" t="s">
        <v>2</v>
      </c>
    </row>
    <row r="19" spans="2:2" x14ac:dyDescent="0.25">
      <c r="B19" s="2" t="s">
        <v>14</v>
      </c>
    </row>
    <row r="20" spans="2:2" x14ac:dyDescent="0.25">
      <c r="B20" s="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 showGridLines="0">
      <pane topLeftCell="A1" activePane="bottomLeft" state="frozen"/>
      <selection pane="bottomLeft"/>
    </sheetView>
  </sheetViews>
  <sheetFormatPr defaultRowHeight="20" outlineLevelRow="0" outlineLevelCol="0" x14ac:dyDescent="55" customHeight="1"/>
  <cols>
    <col min="1" max="1" width="22" customWidth="1"/>
    <col min="2" max="7" width="16" customWidth="1"/>
  </cols>
  <sheetData>
    <row r="1" spans="1:1" s="4" customFormat="1" x14ac:dyDescent="0.25">
      <c r="A1" s="4" t="s">
        <v>16</v>
      </c>
    </row>
    <row r="3" spans="1:1" x14ac:dyDescent="0.25">
      <c r="A3" s="5" t="s">
        <v>17</v>
      </c>
    </row>
    <row r="4" spans="1:2" x14ac:dyDescent="0.25">
      <c r="A4" s="6" t="s">
        <v>18</v>
      </c>
      <c r="B4" s="7">
        <v>100</v>
      </c>
    </row>
    <row r="5" spans="1:2" x14ac:dyDescent="0.25">
      <c r="A5" s="6" t="s">
        <v>19</v>
      </c>
      <c r="B5" s="7">
        <v>5</v>
      </c>
    </row>
    <row r="6" spans="1:2" x14ac:dyDescent="0.25">
      <c r="A6" s="6" t="s">
        <v>20</v>
      </c>
      <c r="B6" s="7">
        <v>20</v>
      </c>
    </row>
    <row r="7" spans="1:2" x14ac:dyDescent="0.25">
      <c r="A7" s="6" t="s">
        <v>21</v>
      </c>
      <c r="B7" s="7">
        <v>3</v>
      </c>
    </row>
    <row r="8" spans="1:4" x14ac:dyDescent="0.25">
      <c r="A8" s="6" t="s">
        <v>22</v>
      </c>
      <c r="B8" s="8" t="s">
        <v>23</v>
      </c>
      <c r="D8" s="9" t="s">
        <v>24</v>
      </c>
    </row>
    <row r="9" spans="1:2" x14ac:dyDescent="0.25">
      <c r="A9" s="6" t="s">
        <v>25</v>
      </c>
      <c r="B9" s="10">
        <f>IF(B8="年1回",1,IF(B8="半年1回(年2回)",2,12))</f>
      </c>
    </row>
    <row r="11" spans="1:1" x14ac:dyDescent="0.25">
      <c r="A11" s="5" t="s">
        <v>26</v>
      </c>
    </row>
    <row r="12" spans="1:2" x14ac:dyDescent="0.25">
      <c r="A12" s="6" t="s">
        <v>27</v>
      </c>
      <c r="B12" s="11">
        <f>IF(B7=0,B4*10000*(1+(B5/100)/B9)^(B9*B6),FV((B5/100)/12,B6*12,-B7*10000,-B4*10000))</f>
      </c>
    </row>
    <row r="13" spans="1:2" x14ac:dyDescent="0.25">
      <c r="A13" s="6" t="s">
        <v>28</v>
      </c>
      <c r="B13" s="12">
        <f>B4*10000+B7*10000*12*B6</f>
      </c>
    </row>
    <row r="14" spans="1:2" x14ac:dyDescent="0.25">
      <c r="A14" s="6" t="s">
        <v>29</v>
      </c>
      <c r="B14" s="12">
        <f>B12-B13</f>
      </c>
    </row>
    <row r="16" spans="1:1" x14ac:dyDescent="0.25">
      <c r="A16" s="5" t="s">
        <v>30</v>
      </c>
    </row>
    <row r="17" spans="1:4" x14ac:dyDescent="0.25">
      <c r="A17" s="13" t="s">
        <v>31</v>
      </c>
      <c r="B17" s="13" t="s">
        <v>32</v>
      </c>
      <c r="C17" s="13" t="s">
        <v>33</v>
      </c>
      <c r="D17" s="13" t="s">
        <v>34</v>
      </c>
    </row>
    <row r="18" spans="1:4" x14ac:dyDescent="0.25">
      <c r="A18" s="14">
        <v>1</v>
      </c>
      <c r="B18" s="12">
        <f>IF(A18&gt;$B$6,"",IF($B$7=0,$B$4*10000*(1+($B$5/100)/$B$9)^($B$9*A18),FV(($B$5/100)/12,A18*12,-$B$7*10000,-$B$4*10000)))</f>
      </c>
      <c r="C18" s="12">
        <f>IF(A18&gt;$B$6,"",$B$4*10000+$B$7*10000*12*A18)</f>
      </c>
      <c r="D18" s="12">
        <f>IF(A18&gt;$B$6,"",B18-C18)</f>
      </c>
    </row>
    <row r="19" spans="1:4" x14ac:dyDescent="0.25">
      <c r="A19" s="14">
        <v>2</v>
      </c>
      <c r="B19" s="12">
        <f>IF(A19&gt;$B$6,"",IF($B$7=0,$B$4*10000*(1+($B$5/100)/$B$9)^($B$9*A19),FV(($B$5/100)/12,A19*12,-$B$7*10000,-$B$4*10000)))</f>
      </c>
      <c r="C19" s="12">
        <f>IF(A19&gt;$B$6,"",$B$4*10000+$B$7*10000*12*A19)</f>
      </c>
      <c r="D19" s="12">
        <f>IF(A19&gt;$B$6,"",B19-C19)</f>
      </c>
    </row>
    <row r="20" spans="1:4" x14ac:dyDescent="0.25">
      <c r="A20" s="14">
        <v>3</v>
      </c>
      <c r="B20" s="12">
        <f>IF(A20&gt;$B$6,"",IF($B$7=0,$B$4*10000*(1+($B$5/100)/$B$9)^($B$9*A20),FV(($B$5/100)/12,A20*12,-$B$7*10000,-$B$4*10000)))</f>
      </c>
      <c r="C20" s="12">
        <f>IF(A20&gt;$B$6,"",$B$4*10000+$B$7*10000*12*A20)</f>
      </c>
      <c r="D20" s="12">
        <f>IF(A20&gt;$B$6,"",B20-C20)</f>
      </c>
    </row>
    <row r="21" spans="1:4" x14ac:dyDescent="0.25">
      <c r="A21" s="14">
        <v>4</v>
      </c>
      <c r="B21" s="12">
        <f>IF(A21&gt;$B$6,"",IF($B$7=0,$B$4*10000*(1+($B$5/100)/$B$9)^($B$9*A21),FV(($B$5/100)/12,A21*12,-$B$7*10000,-$B$4*10000)))</f>
      </c>
      <c r="C21" s="12">
        <f>IF(A21&gt;$B$6,"",$B$4*10000+$B$7*10000*12*A21)</f>
      </c>
      <c r="D21" s="12">
        <f>IF(A21&gt;$B$6,"",B21-C21)</f>
      </c>
    </row>
    <row r="22" spans="1:4" x14ac:dyDescent="0.25">
      <c r="A22" s="14">
        <v>5</v>
      </c>
      <c r="B22" s="12">
        <f>IF(A22&gt;$B$6,"",IF($B$7=0,$B$4*10000*(1+($B$5/100)/$B$9)^($B$9*A22),FV(($B$5/100)/12,A22*12,-$B$7*10000,-$B$4*10000)))</f>
      </c>
      <c r="C22" s="12">
        <f>IF(A22&gt;$B$6,"",$B$4*10000+$B$7*10000*12*A22)</f>
      </c>
      <c r="D22" s="12">
        <f>IF(A22&gt;$B$6,"",B22-C22)</f>
      </c>
    </row>
    <row r="23" spans="1:4" x14ac:dyDescent="0.25">
      <c r="A23" s="14">
        <v>6</v>
      </c>
      <c r="B23" s="12">
        <f>IF(A23&gt;$B$6,"",IF($B$7=0,$B$4*10000*(1+($B$5/100)/$B$9)^($B$9*A23),FV(($B$5/100)/12,A23*12,-$B$7*10000,-$B$4*10000)))</f>
      </c>
      <c r="C23" s="12">
        <f>IF(A23&gt;$B$6,"",$B$4*10000+$B$7*10000*12*A23)</f>
      </c>
      <c r="D23" s="12">
        <f>IF(A23&gt;$B$6,"",B23-C23)</f>
      </c>
    </row>
    <row r="24" spans="1:4" x14ac:dyDescent="0.25">
      <c r="A24" s="14">
        <v>7</v>
      </c>
      <c r="B24" s="12">
        <f>IF(A24&gt;$B$6,"",IF($B$7=0,$B$4*10000*(1+($B$5/100)/$B$9)^($B$9*A24),FV(($B$5/100)/12,A24*12,-$B$7*10000,-$B$4*10000)))</f>
      </c>
      <c r="C24" s="12">
        <f>IF(A24&gt;$B$6,"",$B$4*10000+$B$7*10000*12*A24)</f>
      </c>
      <c r="D24" s="12">
        <f>IF(A24&gt;$B$6,"",B24-C24)</f>
      </c>
    </row>
    <row r="25" spans="1:4" x14ac:dyDescent="0.25">
      <c r="A25" s="14">
        <v>8</v>
      </c>
      <c r="B25" s="12">
        <f>IF(A25&gt;$B$6,"",IF($B$7=0,$B$4*10000*(1+($B$5/100)/$B$9)^($B$9*A25),FV(($B$5/100)/12,A25*12,-$B$7*10000,-$B$4*10000)))</f>
      </c>
      <c r="C25" s="12">
        <f>IF(A25&gt;$B$6,"",$B$4*10000+$B$7*10000*12*A25)</f>
      </c>
      <c r="D25" s="12">
        <f>IF(A25&gt;$B$6,"",B25-C25)</f>
      </c>
    </row>
    <row r="26" spans="1:4" x14ac:dyDescent="0.25">
      <c r="A26" s="14">
        <v>9</v>
      </c>
      <c r="B26" s="12">
        <f>IF(A26&gt;$B$6,"",IF($B$7=0,$B$4*10000*(1+($B$5/100)/$B$9)^($B$9*A26),FV(($B$5/100)/12,A26*12,-$B$7*10000,-$B$4*10000)))</f>
      </c>
      <c r="C26" s="12">
        <f>IF(A26&gt;$B$6,"",$B$4*10000+$B$7*10000*12*A26)</f>
      </c>
      <c r="D26" s="12">
        <f>IF(A26&gt;$B$6,"",B26-C26)</f>
      </c>
    </row>
    <row r="27" spans="1:4" x14ac:dyDescent="0.25">
      <c r="A27" s="14">
        <v>10</v>
      </c>
      <c r="B27" s="12">
        <f>IF(A27&gt;$B$6,"",IF($B$7=0,$B$4*10000*(1+($B$5/100)/$B$9)^($B$9*A27),FV(($B$5/100)/12,A27*12,-$B$7*10000,-$B$4*10000)))</f>
      </c>
      <c r="C27" s="12">
        <f>IF(A27&gt;$B$6,"",$B$4*10000+$B$7*10000*12*A27)</f>
      </c>
      <c r="D27" s="12">
        <f>IF(A27&gt;$B$6,"",B27-C27)</f>
      </c>
    </row>
    <row r="28" spans="1:4" x14ac:dyDescent="0.25">
      <c r="A28" s="14">
        <v>11</v>
      </c>
      <c r="B28" s="12">
        <f>IF(A28&gt;$B$6,"",IF($B$7=0,$B$4*10000*(1+($B$5/100)/$B$9)^($B$9*A28),FV(($B$5/100)/12,A28*12,-$B$7*10000,-$B$4*10000)))</f>
      </c>
      <c r="C28" s="12">
        <f>IF(A28&gt;$B$6,"",$B$4*10000+$B$7*10000*12*A28)</f>
      </c>
      <c r="D28" s="12">
        <f>IF(A28&gt;$B$6,"",B28-C28)</f>
      </c>
    </row>
    <row r="29" spans="1:4" x14ac:dyDescent="0.25">
      <c r="A29" s="14">
        <v>12</v>
      </c>
      <c r="B29" s="12">
        <f>IF(A29&gt;$B$6,"",IF($B$7=0,$B$4*10000*(1+($B$5/100)/$B$9)^($B$9*A29),FV(($B$5/100)/12,A29*12,-$B$7*10000,-$B$4*10000)))</f>
      </c>
      <c r="C29" s="12">
        <f>IF(A29&gt;$B$6,"",$B$4*10000+$B$7*10000*12*A29)</f>
      </c>
      <c r="D29" s="12">
        <f>IF(A29&gt;$B$6,"",B29-C29)</f>
      </c>
    </row>
    <row r="30" spans="1:4" x14ac:dyDescent="0.25">
      <c r="A30" s="14">
        <v>13</v>
      </c>
      <c r="B30" s="12">
        <f>IF(A30&gt;$B$6,"",IF($B$7=0,$B$4*10000*(1+($B$5/100)/$B$9)^($B$9*A30),FV(($B$5/100)/12,A30*12,-$B$7*10000,-$B$4*10000)))</f>
      </c>
      <c r="C30" s="12">
        <f>IF(A30&gt;$B$6,"",$B$4*10000+$B$7*10000*12*A30)</f>
      </c>
      <c r="D30" s="12">
        <f>IF(A30&gt;$B$6,"",B30-C30)</f>
      </c>
    </row>
    <row r="31" spans="1:4" x14ac:dyDescent="0.25">
      <c r="A31" s="14">
        <v>14</v>
      </c>
      <c r="B31" s="12">
        <f>IF(A31&gt;$B$6,"",IF($B$7=0,$B$4*10000*(1+($B$5/100)/$B$9)^($B$9*A31),FV(($B$5/100)/12,A31*12,-$B$7*10000,-$B$4*10000)))</f>
      </c>
      <c r="C31" s="12">
        <f>IF(A31&gt;$B$6,"",$B$4*10000+$B$7*10000*12*A31)</f>
      </c>
      <c r="D31" s="12">
        <f>IF(A31&gt;$B$6,"",B31-C31)</f>
      </c>
    </row>
    <row r="32" spans="1:4" x14ac:dyDescent="0.25">
      <c r="A32" s="14">
        <v>15</v>
      </c>
      <c r="B32" s="12">
        <f>IF(A32&gt;$B$6,"",IF($B$7=0,$B$4*10000*(1+($B$5/100)/$B$9)^($B$9*A32),FV(($B$5/100)/12,A32*12,-$B$7*10000,-$B$4*10000)))</f>
      </c>
      <c r="C32" s="12">
        <f>IF(A32&gt;$B$6,"",$B$4*10000+$B$7*10000*12*A32)</f>
      </c>
      <c r="D32" s="12">
        <f>IF(A32&gt;$B$6,"",B32-C32)</f>
      </c>
    </row>
    <row r="33" spans="1:4" x14ac:dyDescent="0.25">
      <c r="A33" s="14">
        <v>16</v>
      </c>
      <c r="B33" s="12">
        <f>IF(A33&gt;$B$6,"",IF($B$7=0,$B$4*10000*(1+($B$5/100)/$B$9)^($B$9*A33),FV(($B$5/100)/12,A33*12,-$B$7*10000,-$B$4*10000)))</f>
      </c>
      <c r="C33" s="12">
        <f>IF(A33&gt;$B$6,"",$B$4*10000+$B$7*10000*12*A33)</f>
      </c>
      <c r="D33" s="12">
        <f>IF(A33&gt;$B$6,"",B33-C33)</f>
      </c>
    </row>
    <row r="34" spans="1:4" x14ac:dyDescent="0.25">
      <c r="A34" s="14">
        <v>17</v>
      </c>
      <c r="B34" s="12">
        <f>IF(A34&gt;$B$6,"",IF($B$7=0,$B$4*10000*(1+($B$5/100)/$B$9)^($B$9*A34),FV(($B$5/100)/12,A34*12,-$B$7*10000,-$B$4*10000)))</f>
      </c>
      <c r="C34" s="12">
        <f>IF(A34&gt;$B$6,"",$B$4*10000+$B$7*10000*12*A34)</f>
      </c>
      <c r="D34" s="12">
        <f>IF(A34&gt;$B$6,"",B34-C34)</f>
      </c>
    </row>
    <row r="35" spans="1:4" x14ac:dyDescent="0.25">
      <c r="A35" s="14">
        <v>18</v>
      </c>
      <c r="B35" s="12">
        <f>IF(A35&gt;$B$6,"",IF($B$7=0,$B$4*10000*(1+($B$5/100)/$B$9)^($B$9*A35),FV(($B$5/100)/12,A35*12,-$B$7*10000,-$B$4*10000)))</f>
      </c>
      <c r="C35" s="12">
        <f>IF(A35&gt;$B$6,"",$B$4*10000+$B$7*10000*12*A35)</f>
      </c>
      <c r="D35" s="12">
        <f>IF(A35&gt;$B$6,"",B35-C35)</f>
      </c>
    </row>
    <row r="36" spans="1:4" x14ac:dyDescent="0.25">
      <c r="A36" s="14">
        <v>19</v>
      </c>
      <c r="B36" s="12">
        <f>IF(A36&gt;$B$6,"",IF($B$7=0,$B$4*10000*(1+($B$5/100)/$B$9)^($B$9*A36),FV(($B$5/100)/12,A36*12,-$B$7*10000,-$B$4*10000)))</f>
      </c>
      <c r="C36" s="12">
        <f>IF(A36&gt;$B$6,"",$B$4*10000+$B$7*10000*12*A36)</f>
      </c>
      <c r="D36" s="12">
        <f>IF(A36&gt;$B$6,"",B36-C36)</f>
      </c>
    </row>
    <row r="37" spans="1:4" x14ac:dyDescent="0.25">
      <c r="A37" s="14">
        <v>20</v>
      </c>
      <c r="B37" s="12">
        <f>IF(A37&gt;$B$6,"",IF($B$7=0,$B$4*10000*(1+($B$5/100)/$B$9)^($B$9*A37),FV(($B$5/100)/12,A37*12,-$B$7*10000,-$B$4*10000)))</f>
      </c>
      <c r="C37" s="12">
        <f>IF(A37&gt;$B$6,"",$B$4*10000+$B$7*10000*12*A37)</f>
      </c>
      <c r="D37" s="12">
        <f>IF(A37&gt;$B$6,"",B37-C37)</f>
      </c>
    </row>
    <row r="38" spans="1:4" x14ac:dyDescent="0.25">
      <c r="A38" s="14">
        <v>21</v>
      </c>
      <c r="B38" s="12">
        <f>IF(A38&gt;$B$6,"",IF($B$7=0,$B$4*10000*(1+($B$5/100)/$B$9)^($B$9*A38),FV(($B$5/100)/12,A38*12,-$B$7*10000,-$B$4*10000)))</f>
      </c>
      <c r="C38" s="12">
        <f>IF(A38&gt;$B$6,"",$B$4*10000+$B$7*10000*12*A38)</f>
      </c>
      <c r="D38" s="12">
        <f>IF(A38&gt;$B$6,"",B38-C38)</f>
      </c>
    </row>
    <row r="39" spans="1:4" x14ac:dyDescent="0.25">
      <c r="A39" s="14">
        <v>22</v>
      </c>
      <c r="B39" s="12">
        <f>IF(A39&gt;$B$6,"",IF($B$7=0,$B$4*10000*(1+($B$5/100)/$B$9)^($B$9*A39),FV(($B$5/100)/12,A39*12,-$B$7*10000,-$B$4*10000)))</f>
      </c>
      <c r="C39" s="12">
        <f>IF(A39&gt;$B$6,"",$B$4*10000+$B$7*10000*12*A39)</f>
      </c>
      <c r="D39" s="12">
        <f>IF(A39&gt;$B$6,"",B39-C39)</f>
      </c>
    </row>
    <row r="40" spans="1:4" x14ac:dyDescent="0.25">
      <c r="A40" s="14">
        <v>23</v>
      </c>
      <c r="B40" s="12">
        <f>IF(A40&gt;$B$6,"",IF($B$7=0,$B$4*10000*(1+($B$5/100)/$B$9)^($B$9*A40),FV(($B$5/100)/12,A40*12,-$B$7*10000,-$B$4*10000)))</f>
      </c>
      <c r="C40" s="12">
        <f>IF(A40&gt;$B$6,"",$B$4*10000+$B$7*10000*12*A40)</f>
      </c>
      <c r="D40" s="12">
        <f>IF(A40&gt;$B$6,"",B40-C40)</f>
      </c>
    </row>
    <row r="41" spans="1:4" x14ac:dyDescent="0.25">
      <c r="A41" s="14">
        <v>24</v>
      </c>
      <c r="B41" s="12">
        <f>IF(A41&gt;$B$6,"",IF($B$7=0,$B$4*10000*(1+($B$5/100)/$B$9)^($B$9*A41),FV(($B$5/100)/12,A41*12,-$B$7*10000,-$B$4*10000)))</f>
      </c>
      <c r="C41" s="12">
        <f>IF(A41&gt;$B$6,"",$B$4*10000+$B$7*10000*12*A41)</f>
      </c>
      <c r="D41" s="12">
        <f>IF(A41&gt;$B$6,"",B41-C41)</f>
      </c>
    </row>
    <row r="42" spans="1:4" x14ac:dyDescent="0.25">
      <c r="A42" s="14">
        <v>25</v>
      </c>
      <c r="B42" s="12">
        <f>IF(A42&gt;$B$6,"",IF($B$7=0,$B$4*10000*(1+($B$5/100)/$B$9)^($B$9*A42),FV(($B$5/100)/12,A42*12,-$B$7*10000,-$B$4*10000)))</f>
      </c>
      <c r="C42" s="12">
        <f>IF(A42&gt;$B$6,"",$B$4*10000+$B$7*10000*12*A42)</f>
      </c>
      <c r="D42" s="12">
        <f>IF(A42&gt;$B$6,"",B42-C42)</f>
      </c>
    </row>
    <row r="43" spans="1:4" x14ac:dyDescent="0.25">
      <c r="A43" s="14">
        <v>26</v>
      </c>
      <c r="B43" s="12">
        <f>IF(A43&gt;$B$6,"",IF($B$7=0,$B$4*10000*(1+($B$5/100)/$B$9)^($B$9*A43),FV(($B$5/100)/12,A43*12,-$B$7*10000,-$B$4*10000)))</f>
      </c>
      <c r="C43" s="12">
        <f>IF(A43&gt;$B$6,"",$B$4*10000+$B$7*10000*12*A43)</f>
      </c>
      <c r="D43" s="12">
        <f>IF(A43&gt;$B$6,"",B43-C43)</f>
      </c>
    </row>
    <row r="44" spans="1:4" x14ac:dyDescent="0.25">
      <c r="A44" s="14">
        <v>27</v>
      </c>
      <c r="B44" s="12">
        <f>IF(A44&gt;$B$6,"",IF($B$7=0,$B$4*10000*(1+($B$5/100)/$B$9)^($B$9*A44),FV(($B$5/100)/12,A44*12,-$B$7*10000,-$B$4*10000)))</f>
      </c>
      <c r="C44" s="12">
        <f>IF(A44&gt;$B$6,"",$B$4*10000+$B$7*10000*12*A44)</f>
      </c>
      <c r="D44" s="12">
        <f>IF(A44&gt;$B$6,"",B44-C44)</f>
      </c>
    </row>
    <row r="45" spans="1:4" x14ac:dyDescent="0.25">
      <c r="A45" s="14">
        <v>28</v>
      </c>
      <c r="B45" s="12">
        <f>IF(A45&gt;$B$6,"",IF($B$7=0,$B$4*10000*(1+($B$5/100)/$B$9)^($B$9*A45),FV(($B$5/100)/12,A45*12,-$B$7*10000,-$B$4*10000)))</f>
      </c>
      <c r="C45" s="12">
        <f>IF(A45&gt;$B$6,"",$B$4*10000+$B$7*10000*12*A45)</f>
      </c>
      <c r="D45" s="12">
        <f>IF(A45&gt;$B$6,"",B45-C45)</f>
      </c>
    </row>
    <row r="46" spans="1:4" x14ac:dyDescent="0.25">
      <c r="A46" s="14">
        <v>29</v>
      </c>
      <c r="B46" s="12">
        <f>IF(A46&gt;$B$6,"",IF($B$7=0,$B$4*10000*(1+($B$5/100)/$B$9)^($B$9*A46),FV(($B$5/100)/12,A46*12,-$B$7*10000,-$B$4*10000)))</f>
      </c>
      <c r="C46" s="12">
        <f>IF(A46&gt;$B$6,"",$B$4*10000+$B$7*10000*12*A46)</f>
      </c>
      <c r="D46" s="12">
        <f>IF(A46&gt;$B$6,"",B46-C46)</f>
      </c>
    </row>
    <row r="47" spans="1:4" x14ac:dyDescent="0.25">
      <c r="A47" s="14">
        <v>30</v>
      </c>
      <c r="B47" s="12">
        <f>IF(A47&gt;$B$6,"",IF($B$7=0,$B$4*10000*(1+($B$5/100)/$B$9)^($B$9*A47),FV(($B$5/100)/12,A47*12,-$B$7*10000,-$B$4*10000)))</f>
      </c>
      <c r="C47" s="12">
        <f>IF(A47&gt;$B$6,"",$B$4*10000+$B$7*10000*12*A47)</f>
      </c>
      <c r="D47" s="12">
        <f>IF(A47&gt;$B$6,"",B47-C47)</f>
      </c>
    </row>
  </sheetData>
  <dataValidations count="1">
    <dataValidation type="list" showErrorMessage="1" errorTitle="入力エラー" error="次のいずれかを選択してください: 年1回 / 半年1回(年2回) / 月1回(年12回)" sqref="B8">
      <formula1>"年1回,半年1回(年2回),月1回(年12回)"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"/>
  <sheetViews>
    <sheetView workbookViewId="0" showGridLines="0">
      <pane topLeftCell="A1" activePane="bottomLeft" state="frozen"/>
      <selection pane="bottomLeft"/>
    </sheetView>
  </sheetViews>
  <sheetFormatPr defaultRowHeight="20" outlineLevelRow="0" outlineLevelCol="0" x14ac:dyDescent="55" customHeight="1"/>
  <cols>
    <col min="1" max="1" width="4" customWidth="1"/>
    <col min="2" max="2" width="40" customWidth="1"/>
    <col min="3" max="3" width="30" customWidth="1"/>
    <col min="4" max="4" width="18" customWidth="1"/>
    <col min="5" max="5" width="46" customWidth="1"/>
  </cols>
  <sheetData>
    <row r="1" spans="2:2" s="15" customFormat="1" x14ac:dyDescent="0.25">
      <c r="B1" s="15" t="s">
        <v>35</v>
      </c>
    </row>
    <row r="3" spans="2:5" x14ac:dyDescent="0.25">
      <c r="B3" s="13" t="s">
        <v>36</v>
      </c>
      <c r="C3" s="13" t="s">
        <v>37</v>
      </c>
      <c r="D3" s="13" t="s">
        <v>26</v>
      </c>
      <c r="E3" s="13" t="s">
        <v>38</v>
      </c>
    </row>
    <row r="4" spans="2:5" x14ac:dyDescent="0.25">
      <c r="B4" s="6" t="s">
        <v>39</v>
      </c>
      <c r="C4" s="16" t="s">
        <v>40</v>
      </c>
      <c r="D4" s="11">
        <f>FV(5%/12,20*12,0,-1000000)</f>
      </c>
      <c r="E4" s="6" t="s">
        <v>41</v>
      </c>
    </row>
    <row r="5" spans="2:5" x14ac:dyDescent="0.25">
      <c r="B5" s="6" t="s">
        <v>42</v>
      </c>
      <c r="C5" s="16" t="s">
        <v>43</v>
      </c>
      <c r="D5" s="11">
        <f>FV(5%/12,20*12,-30000,-1000000)</f>
      </c>
      <c r="E5" s="6" t="s">
        <v>44</v>
      </c>
    </row>
    <row r="6" spans="2:5" x14ac:dyDescent="0.25">
      <c r="B6" s="6" t="s">
        <v>45</v>
      </c>
      <c r="C6" s="16" t="s">
        <v>46</v>
      </c>
      <c r="D6" s="11">
        <f>FV(5%/12,30*12,-30000,0)</f>
      </c>
      <c r="E6" s="6" t="s">
        <v>47</v>
      </c>
    </row>
    <row r="7" spans="2:5" x14ac:dyDescent="0.25">
      <c r="B7" s="6" t="s">
        <v>48</v>
      </c>
      <c r="C7" s="16" t="s">
        <v>49</v>
      </c>
      <c r="D7" s="11">
        <f>FV(7%,30,0,-1000000)</f>
      </c>
      <c r="E7" s="6" t="s">
        <v>50</v>
      </c>
    </row>
    <row r="9" spans="2:2" x14ac:dyDescent="0.25">
      <c r="B9" s="5" t="s">
        <v>51</v>
      </c>
    </row>
    <row r="10" spans="2:5" x14ac:dyDescent="0.25">
      <c r="B10" s="13" t="s">
        <v>52</v>
      </c>
      <c r="C10" s="13" t="s">
        <v>53</v>
      </c>
      <c r="D10" s="13" t="s">
        <v>54</v>
      </c>
      <c r="E10" s="13" t="s">
        <v>55</v>
      </c>
    </row>
    <row r="11" spans="2:5" x14ac:dyDescent="0.25">
      <c r="B11" s="7">
        <v>100</v>
      </c>
      <c r="C11" s="7">
        <v>5</v>
      </c>
      <c r="D11" s="7">
        <v>20</v>
      </c>
      <c r="E11" s="7">
        <v>3</v>
      </c>
    </row>
    <row r="12" spans="2:5" x14ac:dyDescent="0.25">
      <c r="B12" s="6" t="s">
        <v>56</v>
      </c>
      <c r="C12" s="11">
        <f>FV(C11%/12,D11*12,-E11*10000,-B11*10000)</f>
      </c>
      <c r="E12" s="9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使い方</vt:lpstr>
      <vt:lpstr>複利シミュレーター</vt:lpstr>
      <vt:lpstr>FVテンプレート集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計算ナビ（keisan-navi.jp）</dc:creator>
  <dc:title/>
  <dc:subject/>
  <dc:description/>
  <cp:keywords/>
  <cp:category/>
  <cp:lastModifiedBy>Unknown</cp:lastModifiedBy>
  <dcterms:created xsi:type="dcterms:W3CDTF">2026-09-04T00:00:00Z</dcterms:created>
  <dcterms:modified xsi:type="dcterms:W3CDTF">2026-09-04T00:00:00Z</dcterms:modified>
</cp:coreProperties>
</file>